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ibrary Statistics\"/>
    </mc:Choice>
  </mc:AlternateContent>
  <bookViews>
    <workbookView xWindow="0" yWindow="0" windowWidth="21600" windowHeight="9135"/>
  </bookViews>
  <sheets>
    <sheet name="2017-18" sheetId="1" r:id="rId1"/>
  </sheets>
  <definedNames>
    <definedName name="_xlnm.Print_Titles" localSheetId="0">'2017-18'!$1:$1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  <c r="D32" i="1" l="1"/>
  <c r="F32" i="1"/>
  <c r="G32" i="1"/>
  <c r="I32" i="1"/>
  <c r="J52" i="1" l="1"/>
  <c r="N47" i="1" l="1"/>
  <c r="M47" i="1"/>
  <c r="L47" i="1"/>
  <c r="K47" i="1"/>
  <c r="J47" i="1"/>
  <c r="I47" i="1"/>
  <c r="H47" i="1"/>
  <c r="G47" i="1"/>
  <c r="F47" i="1"/>
  <c r="E47" i="1"/>
  <c r="D47" i="1"/>
  <c r="C47" i="1"/>
  <c r="O50" i="1"/>
  <c r="O51" i="1"/>
  <c r="O40" i="1" l="1"/>
  <c r="O39" i="1"/>
  <c r="O38" i="1"/>
  <c r="O49" i="1" l="1"/>
  <c r="O27" i="1" l="1"/>
  <c r="O26" i="1"/>
  <c r="O33" i="1"/>
  <c r="O43" i="1" l="1"/>
  <c r="O44" i="1"/>
  <c r="N52" i="1" l="1"/>
  <c r="M52" i="1"/>
  <c r="L52" i="1"/>
  <c r="K52" i="1"/>
  <c r="I52" i="1"/>
  <c r="H52" i="1"/>
  <c r="G52" i="1"/>
  <c r="F52" i="1"/>
  <c r="E52" i="1"/>
  <c r="D52" i="1"/>
  <c r="C52" i="1"/>
  <c r="N8" i="1"/>
  <c r="M8" i="1"/>
  <c r="L8" i="1"/>
  <c r="K8" i="1"/>
  <c r="J8" i="1"/>
  <c r="I8" i="1"/>
  <c r="H8" i="1"/>
  <c r="G8" i="1"/>
  <c r="F8" i="1"/>
  <c r="E8" i="1"/>
  <c r="D8" i="1"/>
  <c r="C8" i="1"/>
  <c r="O6" i="1"/>
  <c r="O62" i="1" l="1"/>
  <c r="O57" i="1"/>
  <c r="N4" i="1" l="1"/>
  <c r="M4" i="1"/>
  <c r="L4" i="1"/>
  <c r="K4" i="1"/>
  <c r="J4" i="1"/>
  <c r="I4" i="1"/>
  <c r="H4" i="1"/>
  <c r="G4" i="1"/>
  <c r="F4" i="1"/>
  <c r="E4" i="1"/>
  <c r="D4" i="1"/>
  <c r="C4" i="1"/>
  <c r="O61" i="1" l="1"/>
  <c r="O60" i="1"/>
  <c r="O58" i="1"/>
  <c r="O59" i="1" s="1"/>
  <c r="O63" i="1" l="1"/>
  <c r="O48" i="1"/>
  <c r="O55" i="1" l="1"/>
  <c r="O54" i="1"/>
  <c r="O9" i="1" l="1"/>
  <c r="O24" i="1" l="1"/>
  <c r="O20" i="1"/>
  <c r="O19" i="1"/>
  <c r="O14" i="1"/>
  <c r="O13" i="1"/>
  <c r="O22" i="1" l="1"/>
  <c r="O21" i="1"/>
  <c r="O18" i="1"/>
  <c r="O16" i="1"/>
  <c r="O15" i="1"/>
  <c r="O12" i="1"/>
  <c r="O10" i="1"/>
  <c r="O7" i="1"/>
  <c r="O8" i="1"/>
  <c r="O4" i="1"/>
  <c r="O3" i="1"/>
  <c r="O2" i="1"/>
  <c r="O32" i="1"/>
  <c r="O30" i="1"/>
  <c r="O29" i="1"/>
  <c r="O37" i="1"/>
  <c r="O41" i="1"/>
  <c r="O35" i="1"/>
  <c r="O36" i="1"/>
  <c r="O42" i="1"/>
  <c r="O47" i="1"/>
  <c r="O46" i="1"/>
  <c r="O52" i="1" l="1"/>
</calcChain>
</file>

<file path=xl/sharedStrings.xml><?xml version="1.0" encoding="utf-8"?>
<sst xmlns="http://schemas.openxmlformats.org/spreadsheetml/2006/main" count="73" uniqueCount="71">
  <si>
    <t>Year Total</t>
  </si>
  <si>
    <t>Access Services</t>
  </si>
  <si>
    <t>Gate Count</t>
  </si>
  <si>
    <t>Total Use</t>
  </si>
  <si>
    <t>Total</t>
  </si>
  <si>
    <t>ILL</t>
  </si>
  <si>
    <t>Fines/Fees</t>
  </si>
  <si>
    <t>UB Borrowing</t>
  </si>
  <si>
    <t>UB Lending</t>
  </si>
  <si>
    <t>Reference Questions</t>
  </si>
  <si>
    <t>Circulation</t>
  </si>
  <si>
    <t>Withdrew It</t>
  </si>
  <si>
    <t>Catalogued It</t>
  </si>
  <si>
    <t xml:space="preserve">     Media - DVD</t>
  </si>
  <si>
    <t>Serials</t>
  </si>
  <si>
    <t>TOTAL</t>
  </si>
  <si>
    <t>Aug-17</t>
  </si>
  <si>
    <t>Jul-17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</si>
  <si>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</si>
  <si>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</si>
  <si>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</si>
  <si>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</si>
  <si>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</si>
  <si>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</si>
  <si>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</si>
  <si>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</si>
  <si>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</si>
  <si>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</si>
  <si>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Reference/
Instruction</t>
  </si>
  <si>
    <t xml:space="preserve">     Media - CD</t>
  </si>
  <si>
    <t>Archives Sign-ins</t>
  </si>
  <si>
    <t>Archives Reference Questions</t>
  </si>
  <si>
    <t>Archives BI Sessions</t>
  </si>
  <si>
    <t>ILL Article Purchases</t>
  </si>
  <si>
    <t>Public Services</t>
  </si>
  <si>
    <t>Book (initial circulation)</t>
  </si>
  <si>
    <t>Non-book (initial circulation)</t>
  </si>
  <si>
    <t>Total initial circ</t>
  </si>
  <si>
    <t>Renewals</t>
  </si>
  <si>
    <t>Reserves - check outs</t>
  </si>
  <si>
    <t>Get It Now Requests</t>
  </si>
  <si>
    <t>Article Purchases</t>
  </si>
  <si>
    <t>Filled Document Delivery</t>
  </si>
  <si>
    <t>Total Borrow</t>
  </si>
  <si>
    <t>Total Lending</t>
  </si>
  <si>
    <t>Borrow - Filled Returnable</t>
  </si>
  <si>
    <t>Borrow - Filled Articles</t>
  </si>
  <si>
    <t>Borrow - Total Filled</t>
  </si>
  <si>
    <t>Borrow - Total Unfilled</t>
  </si>
  <si>
    <t>Lend - Filled Returnable</t>
  </si>
  <si>
    <t>Lend - Filled Articles</t>
  </si>
  <si>
    <t>Lend - Total Filled</t>
  </si>
  <si>
    <t>Lend - Total Unfilled</t>
  </si>
  <si>
    <t xml:space="preserve">     Students Attending</t>
  </si>
  <si>
    <t xml:space="preserve">     Community Attending</t>
  </si>
  <si>
    <t>Book</t>
  </si>
  <si>
    <t>Non-Book Total</t>
  </si>
  <si>
    <t>Titles</t>
  </si>
  <si>
    <t>Pieces</t>
  </si>
  <si>
    <t>Periodical Additions</t>
  </si>
  <si>
    <t>Newspaper Additions</t>
  </si>
  <si>
    <t>Withdrawals - Bound</t>
  </si>
  <si>
    <t>Withdrawals - Unbound</t>
  </si>
  <si>
    <t>Withdrawals - Microfilm</t>
  </si>
  <si>
    <t>UW System 
Loans</t>
  </si>
  <si>
    <t xml:space="preserve">     Consultations</t>
  </si>
  <si>
    <t xml:space="preserve">     Virtual</t>
  </si>
  <si>
    <t xml:space="preserve">     Transactions</t>
  </si>
  <si>
    <t>Reference Instruction Sessions</t>
  </si>
  <si>
    <t xml:space="preserve">     Media - Vinyl Record</t>
  </si>
  <si>
    <t xml:space="preserve">     Media - Cassette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</si>
</sst>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16" fontId="3" fillId="3" borderId="0" xfId="0" quotePrefix="1" applyNumberFormat="1" applyFont="1" applyFill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44" fontId="2" fillId="0" borderId="0" xfId="1" applyFont="1"/>
    <xf numFmtId="44" fontId="3" fillId="0" borderId="0" xfId="1" applyFont="1"/>
    <xf numFmtId="0" fontId="2" fillId="0" borderId="0" xfId="0" applyFont="1" applyFill="1"/>
    <xf numFmtId="0" fontId="2" fillId="4" borderId="0" xfId="0" applyFont="1" applyFill="1"/>
    <xf numFmtId="0" fontId="3" fillId="4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5" borderId="0" xfId="0" applyFont="1" applyFill="1"/>
    <xf numFmtId="0" fontId="3" fillId="5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workbookViewId="0">
      <pane ySplit="1" topLeftCell="A23" activePane="bottomLeft" state="frozen"/>
      <selection pane="bottomLeft" activeCell="P47" sqref="P47"/>
    </sheetView>
  </sheetViews>
  <sheetFormatPr defaultRowHeight="12.75" x14ac:dyDescent="0.2"/>
  <cols>
    <col min="1" max="1" width="14.5703125" style="1" customWidth="1"/>
    <col min="2" max="2" width="25.7109375" style="1" customWidth="1"/>
    <col min="3" max="8" width="9.140625" style="1"/>
    <col min="9" max="9" width="10.5703125" style="1" bestFit="1" customWidth="1"/>
    <col min="10" max="13" width="9.140625" style="1"/>
    <col min="14" max="14" width="10.5703125" style="1" bestFit="1" customWidth="1"/>
    <col min="15" max="15" width="10.7109375" style="6" customWidth="1"/>
    <col min="16" max="16384" width="9.140625" style="1"/>
  </cols>
  <sheetData>
    <row r="1" spans="1:15" x14ac:dyDescent="0.2">
      <c r="B1" s="2"/>
      <c r="C1" s="4" t="s">
        <v>17</v>
      </c>
      <c r="D1" s="4" t="s">
        <v>16</v>
      </c>
      <c r="E1" s="4" t="s">
        <v>18</v>
      </c>
      <c r="F1" s="4" t="s">
        <v>19</v>
      </c>
      <c r="G1" s="4" t="s">
        <v>20</v>
      </c>
      <c r="H1" s="3" t="s">
        <v>21</v>
      </c>
      <c r="I1" s="4" t="s">
        <v>22</v>
      </c>
      <c r="J1" s="4" t="s">
        <v>23</v>
      </c>
      <c r="K1" s="4" t="s">
        <v>24</v>
      </c>
      <c r="L1" s="4" t="s">
        <v>25</v>
      </c>
      <c r="M1" s="4" t="s">
        <v>26</v>
      </c>
      <c r="N1" s="4" t="s">
        <v>27</v>
      </c>
      <c r="O1" s="5" t="s">
        <v>0</v>
      </c>
    </row>
    <row r="2" spans="1:15" x14ac:dyDescent="0.2">
      <c r="A2" s="19" t="s">
        <v>1</v>
      </c>
      <c r="B2" s="1" t="s">
        <v>2</v>
      </c>
      <c r="C2" s="1">
        <v>2371</v>
      </c>
      <c r="D2" s="1">
        <v>2470</v>
      </c>
      <c r="E2" s="1">
        <v>14204</v>
      </c>
      <c r="F2" s="1">
        <v>17460</v>
      </c>
      <c r="G2" s="1">
        <v>13509</v>
      </c>
      <c r="H2" s="1">
        <v>11098</v>
      </c>
      <c r="I2" s="1">
        <v>5134</v>
      </c>
      <c r="J2" s="1">
        <v>11819</v>
      </c>
      <c r="K2" s="1">
        <v>10187</v>
      </c>
      <c r="L2" s="1">
        <v>14178</v>
      </c>
      <c r="M2" s="1">
        <v>6594</v>
      </c>
      <c r="N2" s="1">
        <v>1101</v>
      </c>
      <c r="O2" s="6">
        <f t="shared" ref="O2:O16" si="0">SUM(C2:N2)</f>
        <v>110125</v>
      </c>
    </row>
    <row r="3" spans="1:15" x14ac:dyDescent="0.2">
      <c r="A3" s="19"/>
      <c r="B3" s="7" t="s">
        <v>30</v>
      </c>
      <c r="C3" s="7">
        <v>31</v>
      </c>
      <c r="D3" s="7">
        <v>52</v>
      </c>
      <c r="E3" s="7">
        <v>49</v>
      </c>
      <c r="F3" s="7">
        <v>141</v>
      </c>
      <c r="G3" s="7">
        <v>121</v>
      </c>
      <c r="H3" s="7">
        <v>121</v>
      </c>
      <c r="I3" s="7">
        <v>284</v>
      </c>
      <c r="J3" s="7">
        <v>178</v>
      </c>
      <c r="K3" s="7">
        <v>168</v>
      </c>
      <c r="L3" s="7">
        <v>79</v>
      </c>
      <c r="M3" s="7">
        <v>69</v>
      </c>
      <c r="N3" s="7">
        <v>53</v>
      </c>
      <c r="O3" s="8">
        <f t="shared" si="0"/>
        <v>1346</v>
      </c>
    </row>
    <row r="4" spans="1:15" x14ac:dyDescent="0.2">
      <c r="A4" s="19"/>
      <c r="B4" s="6" t="s">
        <v>3</v>
      </c>
      <c r="C4" s="1">
        <f>SUM(C2:C3)</f>
        <v>2402</v>
      </c>
      <c r="D4" s="1">
        <f t="shared" ref="D4:N4" si="1">SUM(D2:D3)</f>
        <v>2522</v>
      </c>
      <c r="E4" s="1">
        <f t="shared" si="1"/>
        <v>14253</v>
      </c>
      <c r="F4" s="1">
        <f t="shared" si="1"/>
        <v>17601</v>
      </c>
      <c r="G4" s="1">
        <f t="shared" si="1"/>
        <v>13630</v>
      </c>
      <c r="H4" s="1">
        <f t="shared" si="1"/>
        <v>11219</v>
      </c>
      <c r="I4" s="1">
        <f t="shared" si="1"/>
        <v>5418</v>
      </c>
      <c r="J4" s="1">
        <f t="shared" si="1"/>
        <v>11997</v>
      </c>
      <c r="K4" s="1">
        <f t="shared" si="1"/>
        <v>10355</v>
      </c>
      <c r="L4" s="1">
        <f t="shared" si="1"/>
        <v>14257</v>
      </c>
      <c r="M4" s="1">
        <f t="shared" si="1"/>
        <v>6663</v>
      </c>
      <c r="N4" s="1">
        <f t="shared" si="1"/>
        <v>1154</v>
      </c>
      <c r="O4" s="6">
        <f>SUM(C4:N4)</f>
        <v>111471</v>
      </c>
    </row>
    <row r="5" spans="1:15" x14ac:dyDescent="0.2">
      <c r="A5" s="12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15" x14ac:dyDescent="0.2">
      <c r="A6" s="19" t="s">
        <v>10</v>
      </c>
      <c r="B6" s="1" t="s">
        <v>35</v>
      </c>
      <c r="C6" s="1">
        <v>394</v>
      </c>
      <c r="D6" s="1">
        <v>486</v>
      </c>
      <c r="E6" s="1">
        <v>1257</v>
      </c>
      <c r="F6" s="1">
        <v>1568</v>
      </c>
      <c r="G6" s="1">
        <v>1585</v>
      </c>
      <c r="H6" s="1">
        <v>1075</v>
      </c>
      <c r="I6" s="1">
        <v>758</v>
      </c>
      <c r="J6" s="1">
        <v>1218</v>
      </c>
      <c r="K6" s="1">
        <v>1164</v>
      </c>
      <c r="L6" s="1">
        <v>1394</v>
      </c>
      <c r="M6" s="1">
        <v>667</v>
      </c>
      <c r="N6" s="1">
        <v>363</v>
      </c>
      <c r="O6" s="6">
        <f t="shared" ref="O6" si="2">SUM(C6:N6)</f>
        <v>11929</v>
      </c>
    </row>
    <row r="7" spans="1:15" x14ac:dyDescent="0.2">
      <c r="A7" s="19"/>
      <c r="B7" s="1" t="s">
        <v>36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4</v>
      </c>
      <c r="I7" s="1">
        <v>3</v>
      </c>
      <c r="J7" s="1">
        <v>3</v>
      </c>
      <c r="K7" s="1">
        <v>3</v>
      </c>
      <c r="L7" s="1">
        <v>1</v>
      </c>
      <c r="M7" s="1">
        <v>6</v>
      </c>
      <c r="N7" s="1">
        <v>0</v>
      </c>
      <c r="O7" s="6">
        <f>SUM(C7:N7)</f>
        <v>21</v>
      </c>
    </row>
    <row r="8" spans="1:15" x14ac:dyDescent="0.2">
      <c r="A8" s="19"/>
      <c r="B8" s="6" t="s">
        <v>37</v>
      </c>
      <c r="C8" s="6">
        <f t="shared" ref="C8:N8" si="3">C6+C7</f>
        <v>394</v>
      </c>
      <c r="D8" s="6">
        <f t="shared" si="3"/>
        <v>486</v>
      </c>
      <c r="E8" s="6">
        <f t="shared" si="3"/>
        <v>1257</v>
      </c>
      <c r="F8" s="6">
        <f t="shared" si="3"/>
        <v>1569</v>
      </c>
      <c r="G8" s="6">
        <f t="shared" si="3"/>
        <v>1585</v>
      </c>
      <c r="H8" s="6">
        <f t="shared" si="3"/>
        <v>1079</v>
      </c>
      <c r="I8" s="6">
        <f t="shared" si="3"/>
        <v>761</v>
      </c>
      <c r="J8" s="6">
        <f t="shared" si="3"/>
        <v>1221</v>
      </c>
      <c r="K8" s="6">
        <f t="shared" si="3"/>
        <v>1167</v>
      </c>
      <c r="L8" s="6">
        <f t="shared" si="3"/>
        <v>1395</v>
      </c>
      <c r="M8" s="6">
        <f t="shared" si="3"/>
        <v>673</v>
      </c>
      <c r="N8" s="6">
        <f t="shared" si="3"/>
        <v>363</v>
      </c>
      <c r="O8" s="6">
        <f t="shared" si="0"/>
        <v>11950</v>
      </c>
    </row>
    <row r="9" spans="1:15" x14ac:dyDescent="0.2">
      <c r="A9" s="19"/>
      <c r="B9" s="1" t="s">
        <v>38</v>
      </c>
      <c r="C9" s="1">
        <v>2</v>
      </c>
      <c r="D9" s="1">
        <v>2</v>
      </c>
      <c r="E9" s="1">
        <v>70</v>
      </c>
      <c r="F9" s="1">
        <v>51</v>
      </c>
      <c r="G9" s="1">
        <v>49</v>
      </c>
      <c r="H9" s="1">
        <v>18</v>
      </c>
      <c r="I9" s="1">
        <v>20</v>
      </c>
      <c r="J9" s="1">
        <v>19</v>
      </c>
      <c r="K9" s="1">
        <v>38</v>
      </c>
      <c r="L9" s="1">
        <v>31</v>
      </c>
      <c r="M9" s="1">
        <v>22</v>
      </c>
      <c r="N9" s="1">
        <v>7</v>
      </c>
      <c r="O9" s="6">
        <f t="shared" si="0"/>
        <v>329</v>
      </c>
    </row>
    <row r="10" spans="1:15" x14ac:dyDescent="0.2">
      <c r="A10" s="19"/>
      <c r="B10" s="1" t="s">
        <v>39</v>
      </c>
      <c r="C10" s="1">
        <v>3</v>
      </c>
      <c r="D10" s="1">
        <v>1</v>
      </c>
      <c r="E10" s="1">
        <v>65</v>
      </c>
      <c r="F10" s="1">
        <v>53</v>
      </c>
      <c r="G10" s="1">
        <v>131</v>
      </c>
      <c r="H10" s="1">
        <v>33</v>
      </c>
      <c r="I10" s="1">
        <v>23</v>
      </c>
      <c r="J10" s="1">
        <v>83</v>
      </c>
      <c r="K10" s="1">
        <v>40</v>
      </c>
      <c r="L10" s="1">
        <v>43</v>
      </c>
      <c r="M10" s="1">
        <v>2</v>
      </c>
      <c r="N10" s="1">
        <v>1</v>
      </c>
      <c r="O10" s="6">
        <f t="shared" si="0"/>
        <v>478</v>
      </c>
    </row>
    <row r="11" spans="1:15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">
      <c r="A12" s="19" t="s">
        <v>5</v>
      </c>
      <c r="B12" s="1" t="s">
        <v>44</v>
      </c>
      <c r="C12" s="1">
        <v>228</v>
      </c>
      <c r="D12" s="1">
        <v>261</v>
      </c>
      <c r="E12" s="1">
        <v>312</v>
      </c>
      <c r="F12" s="1">
        <v>387</v>
      </c>
      <c r="G12" s="1">
        <v>364</v>
      </c>
      <c r="H12" s="1">
        <v>206</v>
      </c>
      <c r="I12" s="1">
        <v>345</v>
      </c>
      <c r="J12" s="1">
        <v>389</v>
      </c>
      <c r="K12" s="1">
        <v>409</v>
      </c>
      <c r="L12" s="1">
        <v>373</v>
      </c>
      <c r="M12" s="1">
        <v>259</v>
      </c>
      <c r="N12" s="1">
        <v>247</v>
      </c>
      <c r="O12" s="6">
        <f t="shared" si="0"/>
        <v>3780</v>
      </c>
    </row>
    <row r="13" spans="1:15" x14ac:dyDescent="0.2">
      <c r="A13" s="19"/>
      <c r="B13" s="1" t="s">
        <v>49</v>
      </c>
      <c r="C13" s="1">
        <v>46</v>
      </c>
      <c r="D13" s="1">
        <v>61</v>
      </c>
      <c r="E13" s="1">
        <v>63</v>
      </c>
      <c r="F13" s="1">
        <v>64</v>
      </c>
      <c r="G13" s="1">
        <v>55</v>
      </c>
      <c r="H13" s="1">
        <v>33</v>
      </c>
      <c r="I13" s="1">
        <v>63</v>
      </c>
      <c r="J13" s="1">
        <v>65</v>
      </c>
      <c r="K13" s="1">
        <v>67</v>
      </c>
      <c r="L13" s="1">
        <v>64</v>
      </c>
      <c r="M13" s="1">
        <v>46</v>
      </c>
      <c r="N13" s="1">
        <v>49</v>
      </c>
      <c r="O13" s="6">
        <f>SUM(C13:N13)</f>
        <v>676</v>
      </c>
    </row>
    <row r="14" spans="1:15" x14ac:dyDescent="0.2">
      <c r="A14" s="19"/>
      <c r="B14" s="1" t="s">
        <v>50</v>
      </c>
      <c r="C14" s="1">
        <v>105</v>
      </c>
      <c r="D14" s="1">
        <v>135</v>
      </c>
      <c r="E14" s="1">
        <v>150</v>
      </c>
      <c r="F14" s="1">
        <v>198</v>
      </c>
      <c r="G14" s="1">
        <v>198</v>
      </c>
      <c r="H14" s="1">
        <v>97</v>
      </c>
      <c r="I14" s="1">
        <v>191</v>
      </c>
      <c r="J14" s="1">
        <v>197</v>
      </c>
      <c r="K14" s="1">
        <v>218</v>
      </c>
      <c r="L14" s="1">
        <v>190</v>
      </c>
      <c r="M14" s="1">
        <v>129</v>
      </c>
      <c r="N14" s="1">
        <v>123</v>
      </c>
      <c r="O14" s="6">
        <f>SUM(C14:N14)</f>
        <v>1931</v>
      </c>
    </row>
    <row r="15" spans="1:15" x14ac:dyDescent="0.2">
      <c r="A15" s="19"/>
      <c r="B15" s="1" t="s">
        <v>51</v>
      </c>
      <c r="C15" s="1">
        <v>151</v>
      </c>
      <c r="D15" s="1">
        <v>196</v>
      </c>
      <c r="E15" s="1">
        <v>213</v>
      </c>
      <c r="F15" s="1">
        <v>262</v>
      </c>
      <c r="G15" s="1">
        <v>253</v>
      </c>
      <c r="H15" s="1">
        <v>130</v>
      </c>
      <c r="I15" s="1">
        <v>254</v>
      </c>
      <c r="J15" s="1">
        <v>262</v>
      </c>
      <c r="K15" s="1">
        <v>285</v>
      </c>
      <c r="L15" s="1">
        <v>254</v>
      </c>
      <c r="M15" s="1">
        <v>175</v>
      </c>
      <c r="N15" s="1">
        <v>172</v>
      </c>
      <c r="O15" s="6">
        <f t="shared" si="0"/>
        <v>2607</v>
      </c>
    </row>
    <row r="16" spans="1:15" x14ac:dyDescent="0.2">
      <c r="A16" s="19"/>
      <c r="B16" s="1" t="s">
        <v>52</v>
      </c>
      <c r="C16" s="1">
        <v>77</v>
      </c>
      <c r="D16" s="1">
        <v>65</v>
      </c>
      <c r="E16" s="1">
        <v>99</v>
      </c>
      <c r="F16" s="1">
        <v>125</v>
      </c>
      <c r="G16" s="1">
        <v>111</v>
      </c>
      <c r="H16" s="1">
        <v>76</v>
      </c>
      <c r="I16" s="1">
        <v>91</v>
      </c>
      <c r="J16" s="1">
        <v>127</v>
      </c>
      <c r="K16" s="1">
        <v>124</v>
      </c>
      <c r="L16" s="1">
        <v>119</v>
      </c>
      <c r="M16" s="1">
        <v>84</v>
      </c>
      <c r="N16" s="1">
        <v>75</v>
      </c>
      <c r="O16" s="6">
        <f t="shared" si="0"/>
        <v>1173</v>
      </c>
    </row>
    <row r="17" spans="1:15" x14ac:dyDescent="0.2">
      <c r="A17" s="19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</row>
    <row r="18" spans="1:15" x14ac:dyDescent="0.2">
      <c r="A18" s="19"/>
      <c r="B18" s="1" t="s">
        <v>43</v>
      </c>
      <c r="C18" s="1">
        <v>173</v>
      </c>
      <c r="D18" s="1">
        <v>225</v>
      </c>
      <c r="E18" s="1">
        <v>463</v>
      </c>
      <c r="F18" s="1">
        <v>416</v>
      </c>
      <c r="G18" s="1">
        <v>347</v>
      </c>
      <c r="H18" s="1">
        <v>191</v>
      </c>
      <c r="I18" s="1">
        <v>206</v>
      </c>
      <c r="J18" s="1">
        <v>286</v>
      </c>
      <c r="K18" s="1">
        <v>318</v>
      </c>
      <c r="L18" s="1">
        <v>302</v>
      </c>
      <c r="M18" s="1">
        <v>117</v>
      </c>
      <c r="N18" s="1">
        <v>157</v>
      </c>
      <c r="O18" s="6">
        <f>SUM(C18:N18)</f>
        <v>3201</v>
      </c>
    </row>
    <row r="19" spans="1:15" x14ac:dyDescent="0.2">
      <c r="A19" s="19"/>
      <c r="B19" s="1" t="s">
        <v>45</v>
      </c>
      <c r="C19" s="1">
        <v>71</v>
      </c>
      <c r="D19" s="1">
        <v>105</v>
      </c>
      <c r="E19" s="1">
        <v>129</v>
      </c>
      <c r="F19" s="1">
        <v>101</v>
      </c>
      <c r="G19" s="1">
        <v>77</v>
      </c>
      <c r="H19" s="1">
        <v>63</v>
      </c>
      <c r="I19" s="1">
        <v>66</v>
      </c>
      <c r="J19" s="1">
        <v>75</v>
      </c>
      <c r="K19" s="1">
        <v>69</v>
      </c>
      <c r="L19" s="1">
        <v>43</v>
      </c>
      <c r="M19" s="1">
        <v>30</v>
      </c>
      <c r="N19" s="1">
        <v>48</v>
      </c>
      <c r="O19" s="6">
        <f>SUM(C19:N19)</f>
        <v>877</v>
      </c>
    </row>
    <row r="20" spans="1:15" x14ac:dyDescent="0.2">
      <c r="A20" s="19"/>
      <c r="B20" s="1" t="s">
        <v>46</v>
      </c>
      <c r="C20" s="1">
        <v>89</v>
      </c>
      <c r="D20" s="1">
        <v>84</v>
      </c>
      <c r="E20" s="1">
        <v>251</v>
      </c>
      <c r="F20" s="1">
        <v>260</v>
      </c>
      <c r="G20" s="1">
        <v>217</v>
      </c>
      <c r="H20" s="1">
        <v>115</v>
      </c>
      <c r="I20" s="1">
        <v>111</v>
      </c>
      <c r="J20" s="1">
        <v>175</v>
      </c>
      <c r="K20" s="1">
        <v>215</v>
      </c>
      <c r="L20" s="1">
        <v>223</v>
      </c>
      <c r="M20" s="1">
        <v>69</v>
      </c>
      <c r="N20" s="1">
        <v>81</v>
      </c>
      <c r="O20" s="6">
        <f>SUM(C20:N20)</f>
        <v>1890</v>
      </c>
    </row>
    <row r="21" spans="1:15" x14ac:dyDescent="0.2">
      <c r="A21" s="19"/>
      <c r="B21" s="1" t="s">
        <v>47</v>
      </c>
      <c r="C21" s="1">
        <v>160</v>
      </c>
      <c r="D21" s="1">
        <v>189</v>
      </c>
      <c r="E21" s="1">
        <v>380</v>
      </c>
      <c r="F21" s="1">
        <v>361</v>
      </c>
      <c r="G21" s="1">
        <v>294</v>
      </c>
      <c r="H21" s="1">
        <v>178</v>
      </c>
      <c r="I21" s="1">
        <v>177</v>
      </c>
      <c r="J21" s="1">
        <v>250</v>
      </c>
      <c r="K21" s="1">
        <v>284</v>
      </c>
      <c r="L21" s="1">
        <v>266</v>
      </c>
      <c r="M21" s="1">
        <v>99</v>
      </c>
      <c r="N21" s="1">
        <v>129</v>
      </c>
      <c r="O21" s="6">
        <f>SUM(C21:N21)</f>
        <v>2767</v>
      </c>
    </row>
    <row r="22" spans="1:15" x14ac:dyDescent="0.2">
      <c r="A22" s="19"/>
      <c r="B22" s="1" t="s">
        <v>48</v>
      </c>
      <c r="C22" s="1">
        <v>13</v>
      </c>
      <c r="D22" s="1">
        <v>36</v>
      </c>
      <c r="E22" s="1">
        <v>83</v>
      </c>
      <c r="F22" s="1">
        <v>55</v>
      </c>
      <c r="G22" s="1">
        <v>53</v>
      </c>
      <c r="H22" s="1">
        <v>13</v>
      </c>
      <c r="I22" s="1">
        <v>29</v>
      </c>
      <c r="J22" s="1">
        <v>36</v>
      </c>
      <c r="K22" s="1">
        <v>34</v>
      </c>
      <c r="L22" s="1">
        <v>36</v>
      </c>
      <c r="M22" s="1">
        <v>18</v>
      </c>
      <c r="N22" s="1">
        <v>28</v>
      </c>
      <c r="O22" s="6">
        <f>SUM(C22:N22)</f>
        <v>434</v>
      </c>
    </row>
    <row r="23" spans="1:15" x14ac:dyDescent="0.2">
      <c r="A23" s="1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</row>
    <row r="24" spans="1:15" x14ac:dyDescent="0.2">
      <c r="A24" s="19"/>
      <c r="B24" s="1" t="s">
        <v>42</v>
      </c>
      <c r="C24" s="1">
        <v>88</v>
      </c>
      <c r="D24" s="1">
        <v>51</v>
      </c>
      <c r="E24" s="1">
        <v>165</v>
      </c>
      <c r="F24" s="1">
        <v>264</v>
      </c>
      <c r="G24" s="1">
        <v>157</v>
      </c>
      <c r="H24" s="1">
        <v>66</v>
      </c>
      <c r="I24" s="1">
        <v>74</v>
      </c>
      <c r="J24" s="1">
        <v>146</v>
      </c>
      <c r="K24" s="1">
        <v>162</v>
      </c>
      <c r="L24" s="1">
        <v>165</v>
      </c>
      <c r="M24" s="1">
        <v>52</v>
      </c>
      <c r="N24" s="1">
        <v>42</v>
      </c>
      <c r="O24" s="6">
        <f>SUM(C24:N24)</f>
        <v>1432</v>
      </c>
    </row>
    <row r="25" spans="1:15" x14ac:dyDescent="0.2">
      <c r="A25" s="1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</row>
    <row r="26" spans="1:15" x14ac:dyDescent="0.2">
      <c r="A26" s="19"/>
      <c r="B26" s="1" t="s">
        <v>41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6">
        <f>SUM(C26:N26)</f>
        <v>3</v>
      </c>
    </row>
    <row r="27" spans="1:15" x14ac:dyDescent="0.2">
      <c r="A27" s="19"/>
      <c r="B27" s="1" t="s">
        <v>40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1</v>
      </c>
      <c r="M27" s="1">
        <v>0</v>
      </c>
      <c r="N27" s="1">
        <v>0</v>
      </c>
      <c r="O27" s="6">
        <f>SUM(C27:N27)</f>
        <v>3</v>
      </c>
    </row>
    <row r="28" spans="1:1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x14ac:dyDescent="0.2">
      <c r="A29" s="20" t="s">
        <v>64</v>
      </c>
      <c r="B29" s="1" t="s">
        <v>8</v>
      </c>
      <c r="C29" s="1">
        <v>53</v>
      </c>
      <c r="D29" s="1">
        <v>66</v>
      </c>
      <c r="E29" s="1">
        <v>122</v>
      </c>
      <c r="F29" s="1">
        <v>123</v>
      </c>
      <c r="G29" s="1">
        <v>124</v>
      </c>
      <c r="H29" s="1">
        <v>79</v>
      </c>
      <c r="I29" s="1">
        <v>115</v>
      </c>
      <c r="J29" s="1">
        <v>128</v>
      </c>
      <c r="K29" s="1">
        <v>115</v>
      </c>
      <c r="L29" s="1">
        <v>119</v>
      </c>
      <c r="M29" s="1">
        <v>78</v>
      </c>
      <c r="N29" s="1">
        <v>73</v>
      </c>
      <c r="O29" s="6">
        <f>SUM(C29:N29)</f>
        <v>1195</v>
      </c>
    </row>
    <row r="30" spans="1:15" x14ac:dyDescent="0.2">
      <c r="A30" s="20"/>
      <c r="B30" s="1" t="s">
        <v>7</v>
      </c>
      <c r="C30" s="1">
        <v>73</v>
      </c>
      <c r="D30" s="1">
        <v>139</v>
      </c>
      <c r="E30" s="1">
        <v>182</v>
      </c>
      <c r="F30" s="1">
        <v>129</v>
      </c>
      <c r="G30" s="1">
        <v>210</v>
      </c>
      <c r="H30" s="1">
        <v>56</v>
      </c>
      <c r="I30" s="1">
        <v>113</v>
      </c>
      <c r="J30" s="1">
        <v>110</v>
      </c>
      <c r="K30" s="1">
        <v>119</v>
      </c>
      <c r="L30" s="1">
        <v>113</v>
      </c>
      <c r="M30" s="1">
        <v>58</v>
      </c>
      <c r="N30" s="1">
        <v>62</v>
      </c>
      <c r="O30" s="6">
        <f>SUM(C30:N30)</f>
        <v>1364</v>
      </c>
    </row>
    <row r="31" spans="1:1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">
      <c r="A32" s="19" t="s">
        <v>6</v>
      </c>
      <c r="B32" s="1" t="s">
        <v>34</v>
      </c>
      <c r="C32" s="9">
        <v>224</v>
      </c>
      <c r="D32" s="9">
        <f>231+100</f>
        <v>331</v>
      </c>
      <c r="E32" s="9">
        <v>851</v>
      </c>
      <c r="F32" s="9">
        <f>141.08+100</f>
        <v>241.08</v>
      </c>
      <c r="G32" s="9">
        <f>579.26+24.88</f>
        <v>604.14</v>
      </c>
      <c r="H32" s="9">
        <v>246.5</v>
      </c>
      <c r="I32" s="9">
        <f>704.16+101</f>
        <v>805.16</v>
      </c>
      <c r="J32" s="9">
        <v>146.58000000000001</v>
      </c>
      <c r="K32" s="9">
        <v>684.39</v>
      </c>
      <c r="L32" s="9">
        <v>424.16</v>
      </c>
      <c r="M32" s="9">
        <v>570</v>
      </c>
      <c r="N32" s="9">
        <v>402.12</v>
      </c>
      <c r="O32" s="10">
        <f>SUM(C32:N32)</f>
        <v>5530.1299999999992</v>
      </c>
    </row>
    <row r="33" spans="1:15" x14ac:dyDescent="0.2">
      <c r="A33" s="19"/>
      <c r="B33" s="1" t="s">
        <v>33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62</v>
      </c>
      <c r="J33" s="9">
        <v>0</v>
      </c>
      <c r="K33" s="9">
        <v>0</v>
      </c>
      <c r="L33" s="9">
        <v>0</v>
      </c>
      <c r="M33" s="9">
        <v>0</v>
      </c>
      <c r="N33" s="9">
        <v>31</v>
      </c>
      <c r="O33" s="10">
        <f>SUM(C33:N33)</f>
        <v>93</v>
      </c>
    </row>
    <row r="34" spans="1: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15" customHeight="1" x14ac:dyDescent="0.2">
      <c r="A35" s="20" t="s">
        <v>28</v>
      </c>
      <c r="B35" s="6" t="s">
        <v>68</v>
      </c>
      <c r="C35" s="11">
        <v>5</v>
      </c>
      <c r="D35" s="11">
        <v>4</v>
      </c>
      <c r="E35" s="1">
        <v>36</v>
      </c>
      <c r="F35" s="1">
        <v>29</v>
      </c>
      <c r="G35" s="11">
        <v>26</v>
      </c>
      <c r="H35" s="11">
        <v>3</v>
      </c>
      <c r="I35" s="11">
        <v>5</v>
      </c>
      <c r="J35" s="11">
        <v>21</v>
      </c>
      <c r="K35" s="11">
        <v>14</v>
      </c>
      <c r="L35" s="11">
        <v>4</v>
      </c>
      <c r="M35" s="11">
        <v>1</v>
      </c>
      <c r="N35" s="11">
        <v>2</v>
      </c>
      <c r="O35" s="6">
        <f>SUM(C35:N35)</f>
        <v>150</v>
      </c>
    </row>
    <row r="36" spans="1:15" x14ac:dyDescent="0.2">
      <c r="A36" s="20"/>
      <c r="B36" s="1" t="s">
        <v>53</v>
      </c>
      <c r="C36" s="11">
        <v>110</v>
      </c>
      <c r="D36" s="11">
        <v>119</v>
      </c>
      <c r="E36" s="1">
        <v>938</v>
      </c>
      <c r="F36" s="1">
        <v>705</v>
      </c>
      <c r="G36" s="11">
        <v>627</v>
      </c>
      <c r="H36" s="11">
        <v>130</v>
      </c>
      <c r="I36" s="11">
        <v>146</v>
      </c>
      <c r="J36" s="11">
        <v>524</v>
      </c>
      <c r="K36" s="11">
        <v>313</v>
      </c>
      <c r="L36" s="11">
        <v>58</v>
      </c>
      <c r="M36" s="11">
        <v>6</v>
      </c>
      <c r="N36" s="11">
        <v>11</v>
      </c>
      <c r="O36" s="6">
        <f>SUM(C36:N36)</f>
        <v>3687</v>
      </c>
    </row>
    <row r="37" spans="1:15" ht="15" customHeight="1" x14ac:dyDescent="0.2">
      <c r="A37" s="20"/>
      <c r="B37" s="6" t="s">
        <v>9</v>
      </c>
      <c r="C37" s="11">
        <f t="shared" ref="C37:N37" si="4">C38+C39</f>
        <v>32</v>
      </c>
      <c r="D37" s="11">
        <f t="shared" si="4"/>
        <v>19</v>
      </c>
      <c r="E37" s="11">
        <f t="shared" si="4"/>
        <v>171</v>
      </c>
      <c r="F37" s="11">
        <f t="shared" si="4"/>
        <v>215</v>
      </c>
      <c r="G37" s="11">
        <f t="shared" si="4"/>
        <v>194</v>
      </c>
      <c r="H37" s="11">
        <f t="shared" si="4"/>
        <v>119</v>
      </c>
      <c r="I37" s="11">
        <f t="shared" si="4"/>
        <v>93</v>
      </c>
      <c r="J37" s="11">
        <f t="shared" si="4"/>
        <v>154</v>
      </c>
      <c r="K37" s="11">
        <f t="shared" si="4"/>
        <v>174</v>
      </c>
      <c r="L37" s="11">
        <f t="shared" si="4"/>
        <v>236</v>
      </c>
      <c r="M37" s="11">
        <f t="shared" si="4"/>
        <v>52</v>
      </c>
      <c r="N37" s="11">
        <f t="shared" si="4"/>
        <v>41</v>
      </c>
      <c r="O37" s="6">
        <f t="shared" ref="O37:O44" si="5">SUM(C37:N37)</f>
        <v>1500</v>
      </c>
    </row>
    <row r="38" spans="1:15" ht="15" customHeight="1" x14ac:dyDescent="0.2">
      <c r="A38" s="20"/>
      <c r="B38" s="1" t="s">
        <v>67</v>
      </c>
      <c r="C38" s="11">
        <v>32</v>
      </c>
      <c r="D38" s="11">
        <v>19</v>
      </c>
      <c r="E38" s="1">
        <v>167</v>
      </c>
      <c r="F38" s="1">
        <v>202</v>
      </c>
      <c r="G38" s="1">
        <v>181</v>
      </c>
      <c r="H38" s="11">
        <v>111</v>
      </c>
      <c r="I38" s="11">
        <v>90</v>
      </c>
      <c r="J38" s="11">
        <v>150</v>
      </c>
      <c r="K38" s="11">
        <v>171</v>
      </c>
      <c r="L38" s="11">
        <v>231</v>
      </c>
      <c r="M38" s="11">
        <v>52</v>
      </c>
      <c r="N38" s="11">
        <v>39</v>
      </c>
      <c r="O38" s="6">
        <f t="shared" si="5"/>
        <v>1445</v>
      </c>
    </row>
    <row r="39" spans="1:15" ht="15" customHeight="1" x14ac:dyDescent="0.2">
      <c r="A39" s="20"/>
      <c r="B39" s="1" t="s">
        <v>65</v>
      </c>
      <c r="C39" s="11">
        <v>0</v>
      </c>
      <c r="D39" s="11">
        <v>0</v>
      </c>
      <c r="E39" s="1">
        <v>4</v>
      </c>
      <c r="F39" s="1">
        <v>13</v>
      </c>
      <c r="G39" s="1">
        <v>13</v>
      </c>
      <c r="H39" s="11">
        <v>8</v>
      </c>
      <c r="I39" s="11">
        <v>3</v>
      </c>
      <c r="J39" s="11">
        <v>4</v>
      </c>
      <c r="K39" s="11">
        <v>3</v>
      </c>
      <c r="L39" s="11">
        <v>5</v>
      </c>
      <c r="M39" s="11">
        <v>0</v>
      </c>
      <c r="N39" s="11">
        <v>2</v>
      </c>
      <c r="O39" s="6">
        <f t="shared" si="5"/>
        <v>55</v>
      </c>
    </row>
    <row r="40" spans="1:15" ht="15" customHeight="1" x14ac:dyDescent="0.2">
      <c r="A40" s="20"/>
      <c r="B40" s="1" t="s">
        <v>66</v>
      </c>
      <c r="C40" s="11">
        <v>24</v>
      </c>
      <c r="D40" s="11">
        <v>11</v>
      </c>
      <c r="E40" s="1">
        <v>74</v>
      </c>
      <c r="F40" s="1">
        <v>117</v>
      </c>
      <c r="G40" s="1">
        <v>104</v>
      </c>
      <c r="H40" s="11">
        <v>67</v>
      </c>
      <c r="I40" s="11">
        <v>58</v>
      </c>
      <c r="J40" s="11">
        <v>102</v>
      </c>
      <c r="K40" s="11">
        <v>123</v>
      </c>
      <c r="L40" s="11">
        <v>152</v>
      </c>
      <c r="M40" s="11">
        <v>30</v>
      </c>
      <c r="N40" s="11">
        <v>33</v>
      </c>
      <c r="O40" s="6">
        <f t="shared" si="5"/>
        <v>895</v>
      </c>
    </row>
    <row r="41" spans="1:15" x14ac:dyDescent="0.2">
      <c r="A41" s="20"/>
      <c r="B41" s="8" t="s">
        <v>31</v>
      </c>
      <c r="C41" s="7">
        <v>122</v>
      </c>
      <c r="D41" s="7">
        <v>194</v>
      </c>
      <c r="E41" s="7">
        <v>200</v>
      </c>
      <c r="F41" s="7">
        <v>452</v>
      </c>
      <c r="G41" s="7">
        <v>381</v>
      </c>
      <c r="H41" s="7">
        <v>373</v>
      </c>
      <c r="I41" s="7">
        <v>284</v>
      </c>
      <c r="J41" s="7">
        <v>565</v>
      </c>
      <c r="K41" s="7">
        <v>549</v>
      </c>
      <c r="L41" s="7">
        <v>286</v>
      </c>
      <c r="M41" s="7">
        <v>239</v>
      </c>
      <c r="N41" s="7">
        <v>199</v>
      </c>
      <c r="O41" s="8">
        <f t="shared" si="5"/>
        <v>3844</v>
      </c>
    </row>
    <row r="42" spans="1:15" x14ac:dyDescent="0.2">
      <c r="A42" s="20"/>
      <c r="B42" s="8" t="s">
        <v>32</v>
      </c>
      <c r="C42" s="7">
        <v>0</v>
      </c>
      <c r="D42" s="7">
        <v>1</v>
      </c>
      <c r="E42" s="7">
        <v>3</v>
      </c>
      <c r="F42" s="7">
        <v>1</v>
      </c>
      <c r="G42" s="7">
        <v>3</v>
      </c>
      <c r="H42" s="7">
        <v>5</v>
      </c>
      <c r="I42" s="7">
        <v>5</v>
      </c>
      <c r="J42" s="7">
        <v>12</v>
      </c>
      <c r="K42" s="7">
        <v>2</v>
      </c>
      <c r="L42" s="7">
        <v>6</v>
      </c>
      <c r="M42" s="7">
        <v>0</v>
      </c>
      <c r="N42" s="7">
        <v>2</v>
      </c>
      <c r="O42" s="8">
        <f t="shared" si="5"/>
        <v>40</v>
      </c>
    </row>
    <row r="43" spans="1:15" x14ac:dyDescent="0.2">
      <c r="A43" s="20"/>
      <c r="B43" s="7" t="s">
        <v>54</v>
      </c>
      <c r="C43" s="7">
        <v>0</v>
      </c>
      <c r="D43" s="7">
        <v>50</v>
      </c>
      <c r="E43" s="7">
        <v>0</v>
      </c>
      <c r="F43" s="7">
        <v>0</v>
      </c>
      <c r="G43" s="7">
        <v>107</v>
      </c>
      <c r="H43" s="7">
        <v>161</v>
      </c>
      <c r="I43" s="7">
        <v>100</v>
      </c>
      <c r="J43" s="7">
        <v>10</v>
      </c>
      <c r="K43" s="7">
        <v>0</v>
      </c>
      <c r="L43" s="7">
        <v>20</v>
      </c>
      <c r="M43" s="7">
        <v>0</v>
      </c>
      <c r="N43" s="7">
        <v>38</v>
      </c>
      <c r="O43" s="8">
        <f>SUM(C43:N43)</f>
        <v>486</v>
      </c>
    </row>
    <row r="44" spans="1:15" x14ac:dyDescent="0.2">
      <c r="A44" s="20"/>
      <c r="B44" s="7" t="s">
        <v>53</v>
      </c>
      <c r="C44" s="7">
        <v>0</v>
      </c>
      <c r="D44" s="7">
        <v>0</v>
      </c>
      <c r="E44" s="7">
        <v>39</v>
      </c>
      <c r="F44" s="7">
        <v>26</v>
      </c>
      <c r="G44" s="7">
        <v>0</v>
      </c>
      <c r="H44" s="7">
        <v>100</v>
      </c>
      <c r="I44" s="7">
        <v>25</v>
      </c>
      <c r="J44" s="7">
        <v>115</v>
      </c>
      <c r="K44" s="7">
        <v>30</v>
      </c>
      <c r="L44" s="7">
        <v>85</v>
      </c>
      <c r="M44" s="7">
        <v>0</v>
      </c>
      <c r="N44" s="7">
        <v>0</v>
      </c>
      <c r="O44" s="8">
        <f t="shared" si="5"/>
        <v>420</v>
      </c>
    </row>
    <row r="45" spans="1:15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x14ac:dyDescent="0.2">
      <c r="A46" s="19" t="s">
        <v>12</v>
      </c>
      <c r="B46" s="11" t="s">
        <v>55</v>
      </c>
      <c r="C46" s="11">
        <v>58</v>
      </c>
      <c r="D46" s="11">
        <v>87</v>
      </c>
      <c r="E46" s="11">
        <v>82</v>
      </c>
      <c r="F46" s="11">
        <v>59</v>
      </c>
      <c r="G46" s="11">
        <v>24</v>
      </c>
      <c r="H46" s="11">
        <v>64</v>
      </c>
      <c r="I46" s="11">
        <v>141</v>
      </c>
      <c r="J46" s="11">
        <v>132</v>
      </c>
      <c r="K46" s="11">
        <v>46</v>
      </c>
      <c r="L46" s="11">
        <v>25</v>
      </c>
      <c r="M46" s="11">
        <v>29</v>
      </c>
      <c r="N46" s="11">
        <v>13</v>
      </c>
      <c r="O46" s="14">
        <f t="shared" ref="O46:O52" si="6">SUM(C46:N46)</f>
        <v>760</v>
      </c>
    </row>
    <row r="47" spans="1:15" x14ac:dyDescent="0.2">
      <c r="A47" s="19"/>
      <c r="B47" s="14" t="s">
        <v>56</v>
      </c>
      <c r="C47" s="11">
        <f t="shared" ref="C47:N47" si="7">SUM(C48:C51)</f>
        <v>3</v>
      </c>
      <c r="D47" s="11">
        <f t="shared" si="7"/>
        <v>14</v>
      </c>
      <c r="E47" s="11">
        <f t="shared" si="7"/>
        <v>4</v>
      </c>
      <c r="F47" s="11">
        <f t="shared" si="7"/>
        <v>6</v>
      </c>
      <c r="G47" s="11">
        <f t="shared" si="7"/>
        <v>10</v>
      </c>
      <c r="H47" s="11">
        <f t="shared" si="7"/>
        <v>1</v>
      </c>
      <c r="I47" s="11">
        <f t="shared" si="7"/>
        <v>16</v>
      </c>
      <c r="J47" s="11">
        <f t="shared" si="7"/>
        <v>3</v>
      </c>
      <c r="K47" s="11">
        <f t="shared" si="7"/>
        <v>1</v>
      </c>
      <c r="L47" s="11">
        <f t="shared" si="7"/>
        <v>0</v>
      </c>
      <c r="M47" s="11">
        <f t="shared" si="7"/>
        <v>1</v>
      </c>
      <c r="N47" s="11">
        <f t="shared" si="7"/>
        <v>1</v>
      </c>
      <c r="O47" s="14">
        <f t="shared" si="6"/>
        <v>60</v>
      </c>
    </row>
    <row r="48" spans="1:15" x14ac:dyDescent="0.2">
      <c r="A48" s="19"/>
      <c r="B48" s="1" t="s">
        <v>13</v>
      </c>
      <c r="C48" s="1">
        <v>3</v>
      </c>
      <c r="D48" s="1">
        <v>14</v>
      </c>
      <c r="E48" s="1">
        <v>4</v>
      </c>
      <c r="F48" s="11">
        <v>4</v>
      </c>
      <c r="G48" s="11">
        <v>10</v>
      </c>
      <c r="H48" s="11">
        <v>1</v>
      </c>
      <c r="I48" s="11">
        <v>1</v>
      </c>
      <c r="J48" s="11">
        <v>3</v>
      </c>
      <c r="K48" s="11">
        <v>1</v>
      </c>
      <c r="L48" s="11">
        <v>0</v>
      </c>
      <c r="M48" s="11">
        <v>1</v>
      </c>
      <c r="N48" s="11">
        <v>1</v>
      </c>
      <c r="O48" s="11">
        <f t="shared" si="6"/>
        <v>43</v>
      </c>
    </row>
    <row r="49" spans="1:15" x14ac:dyDescent="0.2">
      <c r="A49" s="19"/>
      <c r="B49" s="1" t="s">
        <v>29</v>
      </c>
      <c r="C49" s="1">
        <v>0</v>
      </c>
      <c r="D49" s="1">
        <v>0</v>
      </c>
      <c r="E49" s="1">
        <v>0</v>
      </c>
      <c r="F49" s="11">
        <v>2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f t="shared" si="6"/>
        <v>2</v>
      </c>
    </row>
    <row r="50" spans="1:15" x14ac:dyDescent="0.2">
      <c r="A50" s="19"/>
      <c r="B50" s="1" t="s">
        <v>69</v>
      </c>
      <c r="C50" s="1">
        <v>0</v>
      </c>
      <c r="D50" s="1">
        <v>0</v>
      </c>
      <c r="E50" s="1">
        <v>0</v>
      </c>
      <c r="F50" s="11">
        <v>0</v>
      </c>
      <c r="G50" s="11">
        <v>0</v>
      </c>
      <c r="H50" s="11">
        <v>0</v>
      </c>
      <c r="I50" s="11">
        <v>5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f t="shared" si="6"/>
        <v>5</v>
      </c>
    </row>
    <row r="51" spans="1:15" x14ac:dyDescent="0.2">
      <c r="A51" s="19"/>
      <c r="B51" s="1" t="s">
        <v>70</v>
      </c>
      <c r="C51" s="1">
        <v>0</v>
      </c>
      <c r="D51" s="1">
        <v>0</v>
      </c>
      <c r="E51" s="1">
        <v>0</v>
      </c>
      <c r="F51" s="11">
        <v>0</v>
      </c>
      <c r="G51" s="11">
        <v>0</v>
      </c>
      <c r="H51" s="11">
        <v>0</v>
      </c>
      <c r="I51" s="11">
        <v>10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f t="shared" si="6"/>
        <v>10</v>
      </c>
    </row>
    <row r="52" spans="1:15" x14ac:dyDescent="0.2">
      <c r="A52" s="19"/>
      <c r="B52" s="6" t="s">
        <v>4</v>
      </c>
      <c r="C52" s="1">
        <f>C46+C47</f>
        <v>61</v>
      </c>
      <c r="D52" s="1">
        <f t="shared" ref="D52:N52" si="8">D46+D47</f>
        <v>101</v>
      </c>
      <c r="E52" s="1">
        <f t="shared" si="8"/>
        <v>86</v>
      </c>
      <c r="F52" s="1">
        <f t="shared" si="8"/>
        <v>65</v>
      </c>
      <c r="G52" s="1">
        <f t="shared" si="8"/>
        <v>34</v>
      </c>
      <c r="H52" s="1">
        <f t="shared" si="8"/>
        <v>65</v>
      </c>
      <c r="I52" s="1">
        <f t="shared" si="8"/>
        <v>157</v>
      </c>
      <c r="J52" s="1">
        <f>J46+J47</f>
        <v>135</v>
      </c>
      <c r="K52" s="1">
        <f t="shared" si="8"/>
        <v>47</v>
      </c>
      <c r="L52" s="1">
        <f t="shared" si="8"/>
        <v>25</v>
      </c>
      <c r="M52" s="1">
        <f t="shared" si="8"/>
        <v>30</v>
      </c>
      <c r="N52" s="1">
        <f t="shared" si="8"/>
        <v>14</v>
      </c>
      <c r="O52" s="6">
        <f t="shared" si="6"/>
        <v>820</v>
      </c>
    </row>
    <row r="53" spans="1:15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">
      <c r="A54" s="19" t="s">
        <v>11</v>
      </c>
      <c r="B54" s="1" t="s">
        <v>57</v>
      </c>
      <c r="C54" s="1">
        <v>740</v>
      </c>
      <c r="D54" s="1">
        <v>2218</v>
      </c>
      <c r="E54" s="1">
        <v>758</v>
      </c>
      <c r="F54" s="11">
        <v>248</v>
      </c>
      <c r="G54" s="11">
        <v>178</v>
      </c>
      <c r="H54" s="11">
        <v>330</v>
      </c>
      <c r="I54" s="11">
        <v>2</v>
      </c>
      <c r="J54" s="11">
        <v>352</v>
      </c>
      <c r="K54" s="11">
        <v>732</v>
      </c>
      <c r="L54" s="11">
        <v>1518</v>
      </c>
      <c r="M54" s="11">
        <v>1735</v>
      </c>
      <c r="N54" s="11">
        <v>704</v>
      </c>
      <c r="O54" s="6">
        <f>SUM(C54:N54)</f>
        <v>9515</v>
      </c>
    </row>
    <row r="55" spans="1:15" x14ac:dyDescent="0.2">
      <c r="A55" s="19"/>
      <c r="B55" s="1" t="s">
        <v>58</v>
      </c>
      <c r="C55" s="1">
        <v>1007</v>
      </c>
      <c r="D55" s="1">
        <v>282</v>
      </c>
      <c r="E55" s="1">
        <v>150</v>
      </c>
      <c r="F55" s="11">
        <v>36</v>
      </c>
      <c r="G55" s="11">
        <v>14</v>
      </c>
      <c r="H55" s="11">
        <v>8</v>
      </c>
      <c r="I55" s="11">
        <v>10</v>
      </c>
      <c r="J55" s="11">
        <v>11</v>
      </c>
      <c r="K55" s="11">
        <v>104</v>
      </c>
      <c r="L55" s="11">
        <v>202</v>
      </c>
      <c r="M55" s="11">
        <v>249</v>
      </c>
      <c r="N55" s="11">
        <v>55</v>
      </c>
      <c r="O55" s="6">
        <f>SUM(C55:N55)</f>
        <v>2128</v>
      </c>
    </row>
    <row r="56" spans="1:15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">
      <c r="A57" s="19" t="s">
        <v>14</v>
      </c>
      <c r="B57" s="1" t="s">
        <v>59</v>
      </c>
      <c r="C57" s="1">
        <v>77</v>
      </c>
      <c r="D57" s="1">
        <v>82</v>
      </c>
      <c r="E57" s="1">
        <v>86</v>
      </c>
      <c r="F57" s="11">
        <v>102</v>
      </c>
      <c r="G57" s="11">
        <v>90</v>
      </c>
      <c r="H57" s="11">
        <v>68</v>
      </c>
      <c r="I57" s="11">
        <v>95</v>
      </c>
      <c r="J57" s="11">
        <v>98</v>
      </c>
      <c r="K57" s="11">
        <v>83</v>
      </c>
      <c r="L57" s="11">
        <v>88</v>
      </c>
      <c r="M57" s="11">
        <v>78</v>
      </c>
      <c r="N57" s="11">
        <v>75</v>
      </c>
      <c r="O57" s="14">
        <f>SUM(C57:N57)</f>
        <v>1022</v>
      </c>
    </row>
    <row r="58" spans="1:15" x14ac:dyDescent="0.2">
      <c r="A58" s="19"/>
      <c r="B58" s="1" t="s">
        <v>60</v>
      </c>
      <c r="C58" s="1">
        <v>162</v>
      </c>
      <c r="D58" s="1">
        <v>162</v>
      </c>
      <c r="E58" s="1">
        <v>140</v>
      </c>
      <c r="F58" s="11">
        <v>159</v>
      </c>
      <c r="G58" s="11">
        <v>148</v>
      </c>
      <c r="H58" s="11">
        <v>119</v>
      </c>
      <c r="I58" s="11">
        <v>190</v>
      </c>
      <c r="J58" s="11">
        <v>151</v>
      </c>
      <c r="K58" s="11">
        <v>155</v>
      </c>
      <c r="L58" s="11">
        <v>156</v>
      </c>
      <c r="M58" s="11">
        <v>151</v>
      </c>
      <c r="N58" s="11">
        <v>156</v>
      </c>
      <c r="O58" s="14">
        <f>SUM(C58:N58)</f>
        <v>1849</v>
      </c>
    </row>
    <row r="59" spans="1:15" x14ac:dyDescent="0.2">
      <c r="A59" s="19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5" t="s">
        <v>15</v>
      </c>
      <c r="O59" s="14">
        <f>SUM(O57:O58)</f>
        <v>2871</v>
      </c>
    </row>
    <row r="60" spans="1:15" x14ac:dyDescent="0.2">
      <c r="A60" s="19"/>
      <c r="B60" s="1" t="s">
        <v>61</v>
      </c>
      <c r="C60" s="1">
        <v>0</v>
      </c>
      <c r="D60" s="1">
        <v>0</v>
      </c>
      <c r="E60" s="1">
        <v>0</v>
      </c>
      <c r="F60" s="11">
        <v>0</v>
      </c>
      <c r="G60" s="11">
        <v>361</v>
      </c>
      <c r="H60" s="11">
        <v>0</v>
      </c>
      <c r="I60" s="11">
        <v>0</v>
      </c>
      <c r="J60" s="11">
        <v>0</v>
      </c>
      <c r="K60" s="11">
        <v>203</v>
      </c>
      <c r="L60" s="11">
        <v>0</v>
      </c>
      <c r="M60" s="11">
        <v>162</v>
      </c>
      <c r="N60" s="11">
        <v>0</v>
      </c>
      <c r="O60" s="14">
        <f>SUM(C60:N60)</f>
        <v>726</v>
      </c>
    </row>
    <row r="61" spans="1:15" x14ac:dyDescent="0.2">
      <c r="A61" s="19"/>
      <c r="B61" s="1" t="s">
        <v>62</v>
      </c>
      <c r="C61" s="1">
        <v>199</v>
      </c>
      <c r="D61" s="1">
        <v>240</v>
      </c>
      <c r="E61" s="1">
        <v>179</v>
      </c>
      <c r="F61" s="11">
        <v>196</v>
      </c>
      <c r="G61" s="11">
        <v>760</v>
      </c>
      <c r="H61" s="11">
        <v>69</v>
      </c>
      <c r="I61" s="11">
        <v>213</v>
      </c>
      <c r="J61" s="11">
        <v>198</v>
      </c>
      <c r="K61" s="11">
        <v>323</v>
      </c>
      <c r="L61" s="11">
        <v>184</v>
      </c>
      <c r="M61" s="11">
        <v>1281</v>
      </c>
      <c r="N61" s="11">
        <v>256</v>
      </c>
      <c r="O61" s="14">
        <f>SUM(C61:N61)</f>
        <v>4098</v>
      </c>
    </row>
    <row r="62" spans="1:15" x14ac:dyDescent="0.2">
      <c r="A62" s="19"/>
      <c r="B62" s="1" t="s">
        <v>63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</v>
      </c>
      <c r="N62" s="16">
        <v>0</v>
      </c>
      <c r="O62" s="14">
        <f>SUM(C62:N62)</f>
        <v>11</v>
      </c>
    </row>
    <row r="63" spans="1:15" x14ac:dyDescent="0.2">
      <c r="A63" s="19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5" t="s">
        <v>15</v>
      </c>
      <c r="O63" s="14">
        <f>SUM(O60:O62)</f>
        <v>4835</v>
      </c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</sheetData>
  <mergeCells count="16">
    <mergeCell ref="A64:O64"/>
    <mergeCell ref="A56:O56"/>
    <mergeCell ref="A53:O53"/>
    <mergeCell ref="A45:O45"/>
    <mergeCell ref="A34:O34"/>
    <mergeCell ref="A35:A44"/>
    <mergeCell ref="A57:A63"/>
    <mergeCell ref="A2:A4"/>
    <mergeCell ref="A54:A55"/>
    <mergeCell ref="A46:A52"/>
    <mergeCell ref="A6:A10"/>
    <mergeCell ref="A29:A30"/>
    <mergeCell ref="A12:A27"/>
    <mergeCell ref="A31:O31"/>
    <mergeCell ref="A28:O28"/>
    <mergeCell ref="A32:A33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2017-18</vt:lpstr>
      <vt:lpstr>'2017-18'!Print_Titles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- Art Slide Area 1</dc:creator>
  <cp:lastModifiedBy>Shepro, Stephanie</cp:lastModifiedBy>
  <cp:lastPrinted>2017-09-19T21:03:09Z</cp:lastPrinted>
  <dcterms:created xsi:type="dcterms:W3CDTF">2015-08-04T13:35:03Z</dcterms:created>
  <dcterms:modified xsi:type="dcterms:W3CDTF">2018-11-27T15:01:42Z</dcterms:modified>
</cp:coreProperties>
</file>